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9720" activeTab="0"/>
  </bookViews>
  <sheets>
    <sheet name="CANTIDADES" sheetId="1" r:id="rId1"/>
    <sheet name="PRESUP-OFICIAL" sheetId="2" r:id="rId2"/>
  </sheets>
  <definedNames>
    <definedName name="_xlnm.Print_Titles" localSheetId="0">'CANTIDADES'!$1:$10</definedName>
  </definedNames>
  <calcPr fullCalcOnLoad="1"/>
</workbook>
</file>

<file path=xl/sharedStrings.xml><?xml version="1.0" encoding="utf-8"?>
<sst xmlns="http://schemas.openxmlformats.org/spreadsheetml/2006/main" count="224" uniqueCount="86">
  <si>
    <t xml:space="preserve">             UNIVERSIDAD DEL CAUCA</t>
  </si>
  <si>
    <t xml:space="preserve">             VICERRECTORIA ADMINISTRATIVA</t>
  </si>
  <si>
    <t>No.</t>
  </si>
  <si>
    <t>DESCRIPCION</t>
  </si>
  <si>
    <t>UNID</t>
  </si>
  <si>
    <t>CANT</t>
  </si>
  <si>
    <t>VR. UNIT.</t>
  </si>
  <si>
    <t>VALOR TOTAL</t>
  </si>
  <si>
    <t>I</t>
  </si>
  <si>
    <t>PRELIMINARES</t>
  </si>
  <si>
    <t>M2</t>
  </si>
  <si>
    <t>SUB-TOTAL</t>
  </si>
  <si>
    <t>INSTALACIONES HIDRAULICAS Y SANITARIAS</t>
  </si>
  <si>
    <t>ML</t>
  </si>
  <si>
    <t>Suministro e instalación de rejjllas D= 2" de piso metálicas con  sosco.</t>
  </si>
  <si>
    <t>III</t>
  </si>
  <si>
    <t>KG</t>
  </si>
  <si>
    <t xml:space="preserve">SUBTOTAL </t>
  </si>
  <si>
    <t>VI</t>
  </si>
  <si>
    <t>ASEO</t>
  </si>
  <si>
    <t>Aseo general y bote de escombros.</t>
  </si>
  <si>
    <t>GLOB</t>
  </si>
  <si>
    <t>COSTO DIRECTO</t>
  </si>
  <si>
    <t>COSTO INDIRECTO CON AUI DEL 22%</t>
  </si>
  <si>
    <t>COSTO DIRECTO + COSTO INDIRECTO</t>
  </si>
  <si>
    <t>IVA  DEL 16 % SOBRE 5 % DE UTILIDAD</t>
  </si>
  <si>
    <t>COSTO TOTAL</t>
  </si>
  <si>
    <t>ARQ. DIEGO ANDRES CASTRO GARCIA</t>
  </si>
  <si>
    <t>ING. VICTOR HUGO RODRIGUEZ LOPEZ</t>
  </si>
  <si>
    <t>Coordinador</t>
  </si>
  <si>
    <t>Profesional Universitario</t>
  </si>
  <si>
    <t>AREA DE EDIFICIOS, CONSTRUCCION Y MANTENIMIENTO</t>
  </si>
  <si>
    <t xml:space="preserve">            AREA DE EDIFICIOS, CONSTRUCCION Y MANTENIMIENTO</t>
  </si>
  <si>
    <t>M3</t>
  </si>
  <si>
    <t>Localización y replanteo</t>
  </si>
  <si>
    <t>CONCRETOS PARA CIMENTACION</t>
  </si>
  <si>
    <t>ACEROS DE REFUERZO</t>
  </si>
  <si>
    <t>Construcción de muro en ladrillo  común soga, mortero de pega 1:3</t>
  </si>
  <si>
    <t>SUBTOTAL</t>
  </si>
  <si>
    <t>Suministro e instalación de valvulas de paso red white de D=3/4", incluye caja en PVC con su respectiva tapa.</t>
  </si>
  <si>
    <t>Suministro e instalación de tubería PVC sanitaria D=4", incluye accesorios para su instalación.</t>
  </si>
  <si>
    <t xml:space="preserve">SISTEMA GENERAL ELECTRICO </t>
  </si>
  <si>
    <t>Puntos sanitarios D=4", incluye accesorios PVC para su instalación, y tubo PVC D=4" hasta  una longitud promedio de 3,00 metros.</t>
  </si>
  <si>
    <t>VII</t>
  </si>
  <si>
    <t>VIII</t>
  </si>
  <si>
    <t>Puntos sanitarios D=2", incluye accesorios PVC para su instalación, y tubo PVC D=2" hasta  una longitud promedio de 3,00metros.</t>
  </si>
  <si>
    <t>Acero de refuerzo, incluye suministro,  figurado y colocación</t>
  </si>
  <si>
    <t>Puntos hidraùlicos de D=1/2", incluye accesorios PVC  para su instalación, dos niples galvanizados de 10 centímetros , Tee galvanizada y tubo PVC hasta 1.5 metros.</t>
  </si>
  <si>
    <t>Campamento de 18 M2 en guadua, yute y teja de zinc, piso en material de sub base</t>
  </si>
  <si>
    <t xml:space="preserve">MAMPOSTERIA, REPELLOS </t>
  </si>
  <si>
    <t>EN LA FACULTAD DE CIENCIAS AGROPECUARIAS DE LA UNIVERSIDAD DEL CAUCA - SECTOR LAS GUACAS</t>
  </si>
  <si>
    <t>Noviembre 19 de 2008</t>
  </si>
  <si>
    <t>Corte y explanación de terreno</t>
  </si>
  <si>
    <t>Excavación en material común para zapatas, y solados, incluye acarreo y bote de escombros</t>
  </si>
  <si>
    <t>Excavación para vigas de cimentación</t>
  </si>
  <si>
    <t>Construcción de mesones  en concreto de 21 mpa, con triturado 1/2";  ancho 0.60, espesor = 0.07; incluye acero de refuerzo 3/8" en ambos sentidos cada 0.10.  Acabado en granito pulido blanco No. 2, salpicadero en media caña h= 0.10, carteras l</t>
  </si>
  <si>
    <t>Filtro perimetral en grava e= 0.15, ancho = 0.50</t>
  </si>
  <si>
    <t>ESTRUCTURA DE CUBIERTA</t>
  </si>
  <si>
    <t>Suministro e instalación de tubería PVC presión D=3/4" RDE 13,5, incluye accesorios para su instalación, de acuerdo a diseños y excavaciones necesarias</t>
  </si>
  <si>
    <t>PTO</t>
  </si>
  <si>
    <t>Suministro e instalación de valvulas de paso red white de D=1/2", incluye caja en PVC con su respectiva tapa.</t>
  </si>
  <si>
    <t>Suministro e instalación de tubería PVC sanitaria D=6", incluye accesorios para su instalación</t>
  </si>
  <si>
    <t>Construcción de cajas de inspección 0.50 x 0.50, con muros de concreto 1:2:3 de espesor =.15, altura promedio = 0.60, incluye cañuelas y tapa con refuerzo en acero diámetro 3/8" cada 0.20 en ambos sentidos</t>
  </si>
  <si>
    <t>Construcción de cajas de inspección 0.60 x 0.60, con muros de concreto 1:2:3 de espesor =.15, altura promedio = 0.60, incluye cañuelas y tapa con refuerzo en acero diámetro 3/8" cada 0.20 en ambos sentidos</t>
  </si>
  <si>
    <t xml:space="preserve">Concreto para  vigas de cimentación de f´c=21 Mpa  </t>
  </si>
  <si>
    <t>Concreto para  zapatas de f´c=21 Mpa</t>
  </si>
  <si>
    <t>Concreto para solados de limpieza, 1:3:5, espesor=0,05 mts</t>
  </si>
  <si>
    <t>Concreto de f´c = mpa  para piso primario e=0.10 (incluye áreas de acceso)</t>
  </si>
  <si>
    <t>Suministro e instalación de ductería según plano eléctrico con sus respectivas cajas</t>
  </si>
  <si>
    <t>Relleno en roca muerta en una capa de 0.30 mts, debidamente compactado</t>
  </si>
  <si>
    <t>Concreto de f´c = 21 mpa  para columnas</t>
  </si>
  <si>
    <t>Concreto de f´c = 21 mpa  para vigas de amarre</t>
  </si>
  <si>
    <t>Construcción einstalación de cerchas o celosía tipo A1-A2-A3, Longitud total 75,10 metros en proyección horizontal según planos</t>
  </si>
  <si>
    <t>Construcción e instalación de correas, longitud total 280 mts según planos</t>
  </si>
  <si>
    <t>Tensores en varilla de 3/8", longitud total 70 metros</t>
  </si>
  <si>
    <t>Arriostramiento de cerchas en varilla de 1/2", incluye roscas y tuercas, longitud 70 mts según planos</t>
  </si>
  <si>
    <t>Suminstro e instalación de cubierta en teja de asbesto cemento, incluye ganchos, caballetes, limatesas</t>
  </si>
  <si>
    <t>II</t>
  </si>
  <si>
    <t>IV</t>
  </si>
  <si>
    <t>V</t>
  </si>
  <si>
    <t>CANTIDADES Y  PRESUPUESTO OFICIAL DE OBRA PARA   LA CONSTRUCCION DEL LABORATORIO DE MADERAS</t>
  </si>
  <si>
    <t>CANTIDADES DE OBRA PARA   LA CONSTRUCCION DEL LABORATORIO DE MADERAS</t>
  </si>
  <si>
    <t>Noviembre  de 2008</t>
  </si>
  <si>
    <t>COSTO INDIRECTO CON AUI DEL %</t>
  </si>
  <si>
    <t>IVA  DEL 16 % SOBRE  % DE UTILIDAD</t>
  </si>
  <si>
    <t>ANEXO No.  03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</si>
</sst>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 &quot;#,##0.00"/>
    <numFmt numFmtId="165" formatCode="[$$-86B]\ #,##0.00;[Red][$$-86B]\ #,##0.00"/>
    <numFmt numFmtId="166" formatCode="[$$-86B]\ #,##0;[Red][$$-86B]\ #,##0"/>
    <numFmt numFmtId="167" formatCode="0.0"/>
    <numFmt numFmtId="168" formatCode="0.000"/>
  </numFmts>
  <fonts count="13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 vertical="top"/>
    </xf>
    <xf numFmtId="4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justify" vertical="top"/>
    </xf>
    <xf numFmtId="2" fontId="8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justify" vertical="top"/>
    </xf>
    <xf numFmtId="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 vertical="top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vertical="top"/>
    </xf>
    <xf numFmtId="0" fontId="9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justify"/>
    </xf>
    <xf numFmtId="0" fontId="8" fillId="0" borderId="3" xfId="0" applyFont="1" applyBorder="1" applyAlignment="1">
      <alignment horizontal="justify"/>
    </xf>
    <xf numFmtId="0" fontId="8" fillId="0" borderId="3" xfId="0" applyNumberFormat="1" applyFont="1" applyBorder="1" applyAlignment="1">
      <alignment horizontal="justify" vertical="center"/>
    </xf>
    <xf numFmtId="0" fontId="6" fillId="0" borderId="1" xfId="0" applyNumberFormat="1" applyFont="1" applyBorder="1" applyAlignment="1">
      <alignment horizontal="justify"/>
    </xf>
    <xf numFmtId="0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6" fillId="0" borderId="3" xfId="0" applyFont="1" applyBorder="1" applyAlignment="1">
      <alignment horizontal="center"/>
    </xf>
    <xf numFmtId="4" fontId="6" fillId="0" borderId="3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justify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justify" vertical="top"/>
    </xf>
    <xf numFmtId="0" fontId="6" fillId="0" borderId="3" xfId="0" applyFont="1" applyBorder="1" applyAlignment="1">
      <alignment horizontal="justify"/>
    </xf>
    <xf numFmtId="3" fontId="8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38100</xdr:rowOff>
    </xdr:from>
    <xdr:to>
      <xdr:col>1</xdr:col>
      <xdr:colOff>438150</xdr:colOff>
      <xdr:row>3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8382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38100</xdr:rowOff>
    </xdr:from>
    <xdr:to>
      <xdr:col>1</xdr:col>
      <xdr:colOff>438150</xdr:colOff>
      <xdr:row>3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8382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zoomScale="75" zoomScaleNormal="75" workbookViewId="0" topLeftCell="A1">
      <selection activeCell="E18" sqref="E18"/>
    </sheetView>
  </sheetViews>
  <sheetFormatPr defaultColWidth="11.421875" defaultRowHeight="12.75"/>
  <cols>
    <col min="1" max="1" width="7.28125" style="27" customWidth="1"/>
    <col min="2" max="2" width="54.140625" style="29" customWidth="1"/>
    <col min="3" max="3" width="10.140625" style="27" customWidth="1"/>
    <col min="4" max="4" width="14.00390625" style="29" customWidth="1"/>
    <col min="5" max="5" width="14.57421875" style="29" customWidth="1"/>
    <col min="6" max="6" width="19.8515625" style="29" customWidth="1"/>
  </cols>
  <sheetData>
    <row r="1" spans="1:6" ht="12.75">
      <c r="A1" s="1"/>
      <c r="B1" s="32" t="s">
        <v>0</v>
      </c>
      <c r="C1" s="2"/>
      <c r="D1" s="3"/>
      <c r="E1" s="4"/>
      <c r="F1" s="5"/>
    </row>
    <row r="2" spans="1:6" ht="18.75">
      <c r="A2" s="6"/>
      <c r="B2" s="32" t="s">
        <v>1</v>
      </c>
      <c r="C2" s="7"/>
      <c r="D2" s="8"/>
      <c r="E2" s="9"/>
      <c r="F2" s="10"/>
    </row>
    <row r="3" spans="1:6" ht="18.75">
      <c r="A3" s="6"/>
      <c r="B3" s="32" t="s">
        <v>32</v>
      </c>
      <c r="C3" s="7"/>
      <c r="D3" s="8"/>
      <c r="E3" s="11"/>
      <c r="F3" s="10"/>
    </row>
    <row r="4" spans="1:6" ht="18.75">
      <c r="A4" s="6"/>
      <c r="B4" s="32"/>
      <c r="C4" s="7"/>
      <c r="D4" s="8"/>
      <c r="E4" s="11"/>
      <c r="F4" s="10"/>
    </row>
    <row r="5" spans="1:6" ht="18.75" customHeight="1">
      <c r="A5" s="60" t="s">
        <v>85</v>
      </c>
      <c r="B5" s="60"/>
      <c r="C5" s="60"/>
      <c r="D5" s="60"/>
      <c r="E5" s="60"/>
      <c r="F5" s="60"/>
    </row>
    <row r="6" spans="1:6" ht="15.75">
      <c r="A6" s="57" t="s">
        <v>81</v>
      </c>
      <c r="B6" s="57"/>
      <c r="C6" s="57"/>
      <c r="D6" s="57"/>
      <c r="E6" s="57"/>
      <c r="F6" s="57"/>
    </row>
    <row r="7" spans="1:6" ht="15.75">
      <c r="A7" s="57" t="s">
        <v>50</v>
      </c>
      <c r="B7" s="57"/>
      <c r="C7" s="57"/>
      <c r="D7" s="57"/>
      <c r="E7" s="57"/>
      <c r="F7" s="57"/>
    </row>
    <row r="8" spans="1:6" ht="12.75">
      <c r="A8" s="12"/>
      <c r="B8" s="12"/>
      <c r="C8" s="12"/>
      <c r="D8" s="12"/>
      <c r="E8" s="12"/>
      <c r="F8" s="12"/>
    </row>
    <row r="9" spans="1:6" ht="15">
      <c r="A9" s="12"/>
      <c r="B9" s="12"/>
      <c r="C9" s="12"/>
      <c r="D9" s="12"/>
      <c r="E9" s="58" t="s">
        <v>82</v>
      </c>
      <c r="F9" s="58"/>
    </row>
    <row r="10" spans="1:6" ht="15.7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</row>
    <row r="11" spans="1:6" ht="15.75">
      <c r="A11" s="13" t="s">
        <v>8</v>
      </c>
      <c r="B11" s="14" t="s">
        <v>9</v>
      </c>
      <c r="C11" s="13"/>
      <c r="D11" s="13"/>
      <c r="E11" s="13"/>
      <c r="F11" s="13"/>
    </row>
    <row r="12" spans="1:6" ht="15">
      <c r="A12" s="15">
        <v>1.1</v>
      </c>
      <c r="B12" s="16" t="s">
        <v>34</v>
      </c>
      <c r="C12" s="15" t="s">
        <v>10</v>
      </c>
      <c r="D12" s="17">
        <v>260</v>
      </c>
      <c r="E12" s="33"/>
      <c r="F12" s="33">
        <f>+E12*D12</f>
        <v>0</v>
      </c>
    </row>
    <row r="13" spans="1:6" ht="30">
      <c r="A13" s="15">
        <v>1.2</v>
      </c>
      <c r="B13" s="16" t="s">
        <v>48</v>
      </c>
      <c r="C13" s="15" t="s">
        <v>21</v>
      </c>
      <c r="D13" s="17">
        <v>1</v>
      </c>
      <c r="E13" s="33"/>
      <c r="F13" s="33">
        <f aca="true" t="shared" si="0" ref="F13:F19">+E13*D13</f>
        <v>0</v>
      </c>
    </row>
    <row r="14" spans="1:6" ht="30">
      <c r="A14" s="15">
        <v>1.3</v>
      </c>
      <c r="B14" s="16" t="s">
        <v>69</v>
      </c>
      <c r="C14" s="15" t="s">
        <v>33</v>
      </c>
      <c r="D14" s="17">
        <v>80</v>
      </c>
      <c r="E14" s="33"/>
      <c r="F14" s="33">
        <f t="shared" si="0"/>
        <v>0</v>
      </c>
    </row>
    <row r="15" spans="1:6" ht="15">
      <c r="A15" s="15">
        <v>1.4</v>
      </c>
      <c r="B15" s="16" t="s">
        <v>52</v>
      </c>
      <c r="C15" s="15" t="s">
        <v>33</v>
      </c>
      <c r="D15" s="17">
        <v>400</v>
      </c>
      <c r="E15" s="33"/>
      <c r="F15" s="33">
        <f t="shared" si="0"/>
        <v>0</v>
      </c>
    </row>
    <row r="16" spans="1:6" ht="30">
      <c r="A16" s="15">
        <v>1.5</v>
      </c>
      <c r="B16" s="16" t="s">
        <v>53</v>
      </c>
      <c r="C16" s="15" t="s">
        <v>33</v>
      </c>
      <c r="D16" s="17">
        <v>21</v>
      </c>
      <c r="E16" s="33"/>
      <c r="F16" s="33">
        <f t="shared" si="0"/>
        <v>0</v>
      </c>
    </row>
    <row r="17" spans="1:6" ht="15">
      <c r="A17" s="15">
        <v>1.6</v>
      </c>
      <c r="B17" s="16" t="s">
        <v>54</v>
      </c>
      <c r="C17" s="15" t="s">
        <v>33</v>
      </c>
      <c r="D17" s="17">
        <v>5</v>
      </c>
      <c r="E17" s="33"/>
      <c r="F17" s="33">
        <f t="shared" si="0"/>
        <v>0</v>
      </c>
    </row>
    <row r="18" spans="1:6" ht="30">
      <c r="A18" s="15">
        <v>1.7</v>
      </c>
      <c r="B18" s="16" t="s">
        <v>66</v>
      </c>
      <c r="C18" s="15" t="s">
        <v>10</v>
      </c>
      <c r="D18" s="17">
        <v>35</v>
      </c>
      <c r="E18" s="33"/>
      <c r="F18" s="33">
        <f t="shared" si="0"/>
        <v>0</v>
      </c>
    </row>
    <row r="19" spans="1:6" ht="15">
      <c r="A19" s="15">
        <v>1.8</v>
      </c>
      <c r="B19" s="16" t="s">
        <v>56</v>
      </c>
      <c r="C19" s="15" t="s">
        <v>13</v>
      </c>
      <c r="D19" s="17">
        <v>68</v>
      </c>
      <c r="E19" s="33"/>
      <c r="F19" s="33">
        <f t="shared" si="0"/>
        <v>0</v>
      </c>
    </row>
    <row r="20" spans="1:6" ht="15.75">
      <c r="A20" s="13"/>
      <c r="B20" s="18" t="s">
        <v>11</v>
      </c>
      <c r="C20" s="13"/>
      <c r="D20" s="20"/>
      <c r="E20" s="34"/>
      <c r="F20" s="34">
        <f>SUM(F12:F19)</f>
        <v>0</v>
      </c>
    </row>
    <row r="21" spans="1:6" ht="15.75">
      <c r="A21" s="13" t="s">
        <v>77</v>
      </c>
      <c r="B21" s="18" t="s">
        <v>35</v>
      </c>
      <c r="C21" s="13"/>
      <c r="D21" s="20"/>
      <c r="E21" s="34"/>
      <c r="F21" s="34"/>
    </row>
    <row r="22" spans="1:6" ht="15">
      <c r="A22" s="15">
        <v>2.1</v>
      </c>
      <c r="B22" s="40" t="s">
        <v>65</v>
      </c>
      <c r="C22" s="15" t="s">
        <v>33</v>
      </c>
      <c r="D22" s="17">
        <v>8</v>
      </c>
      <c r="E22" s="33"/>
      <c r="F22" s="33">
        <f>+E22*D22</f>
        <v>0</v>
      </c>
    </row>
    <row r="23" spans="1:6" ht="15">
      <c r="A23" s="15">
        <v>2.2</v>
      </c>
      <c r="B23" s="40" t="s">
        <v>64</v>
      </c>
      <c r="C23" s="15" t="s">
        <v>33</v>
      </c>
      <c r="D23" s="17">
        <v>8</v>
      </c>
      <c r="E23" s="33"/>
      <c r="F23" s="33">
        <f>+E23*D23</f>
        <v>0</v>
      </c>
    </row>
    <row r="24" spans="1:6" ht="30">
      <c r="A24" s="15">
        <v>2.3</v>
      </c>
      <c r="B24" s="40" t="s">
        <v>67</v>
      </c>
      <c r="C24" s="49" t="s">
        <v>10</v>
      </c>
      <c r="D24" s="17">
        <v>240</v>
      </c>
      <c r="E24" s="33"/>
      <c r="F24" s="33">
        <f>+E24*D24</f>
        <v>0</v>
      </c>
    </row>
    <row r="25" spans="1:6" ht="15">
      <c r="A25" s="15">
        <v>2.4</v>
      </c>
      <c r="B25" s="40" t="s">
        <v>70</v>
      </c>
      <c r="C25" s="49" t="s">
        <v>33</v>
      </c>
      <c r="D25" s="17">
        <v>6</v>
      </c>
      <c r="E25" s="33"/>
      <c r="F25" s="33">
        <f>+E25*D25</f>
        <v>0</v>
      </c>
    </row>
    <row r="26" spans="1:6" ht="15">
      <c r="A26" s="15">
        <v>2.5</v>
      </c>
      <c r="B26" s="51" t="s">
        <v>71</v>
      </c>
      <c r="C26" s="52" t="s">
        <v>33</v>
      </c>
      <c r="D26" s="17">
        <v>9</v>
      </c>
      <c r="E26" s="33"/>
      <c r="F26" s="33">
        <f>+E26*D26</f>
        <v>0</v>
      </c>
    </row>
    <row r="27" spans="1:6" s="39" customFormat="1" ht="15.75">
      <c r="A27" s="47"/>
      <c r="B27" s="55" t="s">
        <v>38</v>
      </c>
      <c r="C27" s="47"/>
      <c r="D27" s="50"/>
      <c r="E27" s="34"/>
      <c r="F27" s="34">
        <f>SUM(F22:F26)</f>
        <v>0</v>
      </c>
    </row>
    <row r="28" spans="1:6" ht="15.75">
      <c r="A28" s="47" t="s">
        <v>15</v>
      </c>
      <c r="B28" s="26" t="s">
        <v>36</v>
      </c>
      <c r="C28" s="47"/>
      <c r="D28" s="50"/>
      <c r="E28" s="34"/>
      <c r="F28" s="34"/>
    </row>
    <row r="29" spans="1:6" ht="30">
      <c r="A29" s="53">
        <v>3.1</v>
      </c>
      <c r="B29" s="54" t="s">
        <v>46</v>
      </c>
      <c r="C29" s="53" t="s">
        <v>16</v>
      </c>
      <c r="D29" s="17">
        <v>3200</v>
      </c>
      <c r="E29" s="33"/>
      <c r="F29" s="33">
        <f>+E29*D29</f>
        <v>0</v>
      </c>
    </row>
    <row r="30" spans="1:6" ht="15.75">
      <c r="A30" s="13"/>
      <c r="B30" s="18" t="s">
        <v>11</v>
      </c>
      <c r="C30" s="13"/>
      <c r="D30" s="20"/>
      <c r="E30" s="34"/>
      <c r="F30" s="34">
        <f>SUM(F29)</f>
        <v>0</v>
      </c>
    </row>
    <row r="31" spans="1:6" ht="15.75">
      <c r="A31" s="13" t="s">
        <v>78</v>
      </c>
      <c r="B31" s="18" t="s">
        <v>49</v>
      </c>
      <c r="C31" s="15"/>
      <c r="D31" s="20"/>
      <c r="E31" s="34"/>
      <c r="F31" s="34"/>
    </row>
    <row r="32" spans="1:6" ht="30">
      <c r="A32" s="15">
        <v>4.1</v>
      </c>
      <c r="B32" s="41" t="s">
        <v>37</v>
      </c>
      <c r="C32" s="15" t="s">
        <v>10</v>
      </c>
      <c r="D32" s="17">
        <v>148</v>
      </c>
      <c r="E32" s="33"/>
      <c r="F32" s="33">
        <f>+E32*D32</f>
        <v>0</v>
      </c>
    </row>
    <row r="33" spans="1:6" ht="75">
      <c r="A33" s="15">
        <v>4.2</v>
      </c>
      <c r="B33" s="42" t="s">
        <v>55</v>
      </c>
      <c r="C33" s="15" t="s">
        <v>13</v>
      </c>
      <c r="D33" s="17">
        <v>21</v>
      </c>
      <c r="E33" s="33"/>
      <c r="F33" s="33">
        <f>+E33*D33</f>
        <v>0</v>
      </c>
    </row>
    <row r="34" spans="1:6" ht="15.75">
      <c r="A34" s="13"/>
      <c r="B34" s="18" t="s">
        <v>11</v>
      </c>
      <c r="C34" s="13"/>
      <c r="D34" s="20"/>
      <c r="E34" s="34"/>
      <c r="F34" s="34">
        <f>SUM(F32:F33)</f>
        <v>0</v>
      </c>
    </row>
    <row r="35" spans="1:6" ht="15.75">
      <c r="A35" s="13" t="s">
        <v>79</v>
      </c>
      <c r="B35" s="18" t="s">
        <v>12</v>
      </c>
      <c r="C35" s="15"/>
      <c r="D35" s="17"/>
      <c r="E35" s="33"/>
      <c r="F35" s="33"/>
    </row>
    <row r="36" spans="1:6" ht="60">
      <c r="A36" s="15">
        <v>5.1</v>
      </c>
      <c r="B36" s="16" t="s">
        <v>58</v>
      </c>
      <c r="C36" s="15" t="s">
        <v>13</v>
      </c>
      <c r="D36" s="17">
        <v>69</v>
      </c>
      <c r="E36" s="33"/>
      <c r="F36" s="33">
        <f aca="true" t="shared" si="1" ref="F36:F46">+E36*D36</f>
        <v>0</v>
      </c>
    </row>
    <row r="37" spans="1:6" ht="60">
      <c r="A37" s="15">
        <v>5.2</v>
      </c>
      <c r="B37" s="16" t="s">
        <v>47</v>
      </c>
      <c r="C37" s="15" t="s">
        <v>59</v>
      </c>
      <c r="D37" s="17">
        <v>8</v>
      </c>
      <c r="E37" s="33"/>
      <c r="F37" s="33">
        <f t="shared" si="1"/>
        <v>0</v>
      </c>
    </row>
    <row r="38" spans="1:6" ht="45">
      <c r="A38" s="15">
        <v>5.3</v>
      </c>
      <c r="B38" s="16" t="s">
        <v>39</v>
      </c>
      <c r="C38" s="15" t="s">
        <v>4</v>
      </c>
      <c r="D38" s="17">
        <v>1</v>
      </c>
      <c r="E38" s="33"/>
      <c r="F38" s="33">
        <f t="shared" si="1"/>
        <v>0</v>
      </c>
    </row>
    <row r="39" spans="1:6" ht="45">
      <c r="A39" s="15">
        <v>5.4</v>
      </c>
      <c r="B39" s="16" t="s">
        <v>60</v>
      </c>
      <c r="C39" s="15" t="s">
        <v>4</v>
      </c>
      <c r="D39" s="17">
        <v>3</v>
      </c>
      <c r="E39" s="33"/>
      <c r="F39" s="33">
        <f t="shared" si="1"/>
        <v>0</v>
      </c>
    </row>
    <row r="40" spans="1:6" ht="30">
      <c r="A40" s="15">
        <v>5.5</v>
      </c>
      <c r="B40" s="16" t="s">
        <v>14</v>
      </c>
      <c r="C40" s="15" t="s">
        <v>4</v>
      </c>
      <c r="D40" s="17">
        <v>2</v>
      </c>
      <c r="E40" s="33"/>
      <c r="F40" s="33">
        <f t="shared" si="1"/>
        <v>0</v>
      </c>
    </row>
    <row r="41" spans="1:6" ht="30">
      <c r="A41" s="15">
        <v>5.6</v>
      </c>
      <c r="B41" s="16" t="s">
        <v>61</v>
      </c>
      <c r="C41" s="15" t="s">
        <v>13</v>
      </c>
      <c r="D41" s="17">
        <v>50</v>
      </c>
      <c r="E41" s="33"/>
      <c r="F41" s="33">
        <f t="shared" si="1"/>
        <v>0</v>
      </c>
    </row>
    <row r="42" spans="1:6" ht="30">
      <c r="A42" s="15">
        <v>5.7</v>
      </c>
      <c r="B42" s="16" t="s">
        <v>40</v>
      </c>
      <c r="C42" s="15" t="s">
        <v>13</v>
      </c>
      <c r="D42" s="17">
        <v>16</v>
      </c>
      <c r="E42" s="33"/>
      <c r="F42" s="33">
        <f t="shared" si="1"/>
        <v>0</v>
      </c>
    </row>
    <row r="43" spans="1:6" ht="45">
      <c r="A43" s="15">
        <v>5.8</v>
      </c>
      <c r="B43" s="16" t="s">
        <v>42</v>
      </c>
      <c r="C43" s="15" t="s">
        <v>4</v>
      </c>
      <c r="D43" s="17">
        <v>2</v>
      </c>
      <c r="E43" s="33"/>
      <c r="F43" s="33">
        <f t="shared" si="1"/>
        <v>0</v>
      </c>
    </row>
    <row r="44" spans="1:6" ht="45">
      <c r="A44" s="15">
        <v>5.9</v>
      </c>
      <c r="B44" s="16" t="s">
        <v>45</v>
      </c>
      <c r="C44" s="15" t="s">
        <v>4</v>
      </c>
      <c r="D44" s="17">
        <v>7</v>
      </c>
      <c r="E44" s="33"/>
      <c r="F44" s="33">
        <f t="shared" si="1"/>
        <v>0</v>
      </c>
    </row>
    <row r="45" spans="1:6" ht="75">
      <c r="A45" s="19">
        <v>5.1</v>
      </c>
      <c r="B45" s="16" t="s">
        <v>62</v>
      </c>
      <c r="C45" s="15" t="s">
        <v>4</v>
      </c>
      <c r="D45" s="17">
        <v>3</v>
      </c>
      <c r="E45" s="33"/>
      <c r="F45" s="33">
        <f t="shared" si="1"/>
        <v>0</v>
      </c>
    </row>
    <row r="46" spans="1:6" ht="75">
      <c r="A46" s="15">
        <v>5.11</v>
      </c>
      <c r="B46" s="16" t="s">
        <v>63</v>
      </c>
      <c r="C46" s="15" t="s">
        <v>4</v>
      </c>
      <c r="D46" s="17">
        <v>4</v>
      </c>
      <c r="E46" s="33"/>
      <c r="F46" s="33">
        <f t="shared" si="1"/>
        <v>0</v>
      </c>
    </row>
    <row r="47" spans="1:6" ht="15.75">
      <c r="A47" s="15"/>
      <c r="B47" s="18" t="s">
        <v>38</v>
      </c>
      <c r="C47" s="15"/>
      <c r="D47" s="17"/>
      <c r="E47" s="33"/>
      <c r="F47" s="34">
        <f>SUM(F36:F46)</f>
        <v>0</v>
      </c>
    </row>
    <row r="48" spans="1:6" ht="15.75">
      <c r="A48" s="13" t="s">
        <v>18</v>
      </c>
      <c r="B48" s="18" t="s">
        <v>57</v>
      </c>
      <c r="C48" s="13"/>
      <c r="D48" s="20"/>
      <c r="E48" s="34"/>
      <c r="F48" s="33"/>
    </row>
    <row r="49" spans="1:6" ht="45">
      <c r="A49" s="15">
        <v>6.1</v>
      </c>
      <c r="B49" s="16" t="s">
        <v>72</v>
      </c>
      <c r="C49" s="15" t="s">
        <v>21</v>
      </c>
      <c r="D49" s="17">
        <v>1</v>
      </c>
      <c r="E49" s="33"/>
      <c r="F49" s="33">
        <f>+E49*D49</f>
        <v>0</v>
      </c>
    </row>
    <row r="50" spans="1:6" ht="30">
      <c r="A50" s="15">
        <v>6.2</v>
      </c>
      <c r="B50" s="16" t="s">
        <v>73</v>
      </c>
      <c r="C50" s="15" t="s">
        <v>21</v>
      </c>
      <c r="D50" s="17">
        <v>1</v>
      </c>
      <c r="E50" s="33"/>
      <c r="F50" s="33">
        <f>+E50*D50</f>
        <v>0</v>
      </c>
    </row>
    <row r="51" spans="1:6" ht="15">
      <c r="A51" s="15">
        <v>6.3</v>
      </c>
      <c r="B51" s="16" t="s">
        <v>74</v>
      </c>
      <c r="C51" s="15" t="s">
        <v>21</v>
      </c>
      <c r="D51" s="17">
        <v>1</v>
      </c>
      <c r="E51" s="33"/>
      <c r="F51" s="33">
        <f>+E51*D51</f>
        <v>0</v>
      </c>
    </row>
    <row r="52" spans="1:6" ht="30">
      <c r="A52" s="15">
        <v>6.4</v>
      </c>
      <c r="B52" s="16" t="s">
        <v>75</v>
      </c>
      <c r="C52" s="15" t="s">
        <v>21</v>
      </c>
      <c r="D52" s="17">
        <v>1</v>
      </c>
      <c r="E52" s="33"/>
      <c r="F52" s="33">
        <f>+E52*D52</f>
        <v>0</v>
      </c>
    </row>
    <row r="53" spans="1:6" ht="45">
      <c r="A53" s="15">
        <v>6.5</v>
      </c>
      <c r="B53" s="16" t="s">
        <v>76</v>
      </c>
      <c r="C53" s="15" t="s">
        <v>10</v>
      </c>
      <c r="D53" s="17">
        <v>204</v>
      </c>
      <c r="E53" s="33"/>
      <c r="F53" s="33">
        <f>+E53*D53</f>
        <v>0</v>
      </c>
    </row>
    <row r="54" spans="1:6" ht="15.75">
      <c r="A54" s="13"/>
      <c r="B54" s="18" t="s">
        <v>17</v>
      </c>
      <c r="C54" s="15"/>
      <c r="D54" s="17"/>
      <c r="E54" s="33"/>
      <c r="F54" s="34">
        <f>SUM(F49:F53)</f>
        <v>0</v>
      </c>
    </row>
    <row r="55" spans="1:6" ht="15.75">
      <c r="A55" s="13" t="s">
        <v>43</v>
      </c>
      <c r="B55" s="43" t="s">
        <v>41</v>
      </c>
      <c r="C55" s="44"/>
      <c r="D55" s="20"/>
      <c r="E55" s="45"/>
      <c r="F55" s="33"/>
    </row>
    <row r="56" spans="1:6" ht="30">
      <c r="A56" s="15">
        <v>7.1</v>
      </c>
      <c r="B56" s="16" t="s">
        <v>68</v>
      </c>
      <c r="C56" s="15" t="s">
        <v>21</v>
      </c>
      <c r="D56" s="17">
        <v>1</v>
      </c>
      <c r="E56" s="33"/>
      <c r="F56" s="33">
        <f>+E56*D56</f>
        <v>0</v>
      </c>
    </row>
    <row r="57" spans="1:6" ht="15.75">
      <c r="A57" s="13"/>
      <c r="B57" s="18" t="s">
        <v>17</v>
      </c>
      <c r="C57" s="13"/>
      <c r="D57" s="20"/>
      <c r="E57" s="34"/>
      <c r="F57" s="34">
        <f>SUM(F56)</f>
        <v>0</v>
      </c>
    </row>
    <row r="58" spans="1:6" ht="15.75">
      <c r="A58" s="13" t="s">
        <v>44</v>
      </c>
      <c r="B58" s="21" t="s">
        <v>19</v>
      </c>
      <c r="C58" s="13"/>
      <c r="D58" s="20"/>
      <c r="E58" s="34"/>
      <c r="F58" s="33"/>
    </row>
    <row r="59" spans="1:6" ht="15">
      <c r="A59" s="22">
        <v>8.1</v>
      </c>
      <c r="B59" s="23" t="s">
        <v>20</v>
      </c>
      <c r="C59" s="22" t="s">
        <v>21</v>
      </c>
      <c r="D59" s="24">
        <v>1</v>
      </c>
      <c r="E59" s="35"/>
      <c r="F59" s="33">
        <f>+E59*D59</f>
        <v>0</v>
      </c>
    </row>
    <row r="60" spans="1:6" ht="15.75">
      <c r="A60" s="47"/>
      <c r="B60" s="26" t="s">
        <v>17</v>
      </c>
      <c r="C60" s="47"/>
      <c r="D60" s="48"/>
      <c r="E60" s="37"/>
      <c r="F60" s="34">
        <f>SUM(F59)</f>
        <v>0</v>
      </c>
    </row>
    <row r="61" spans="1:6" ht="15.75">
      <c r="A61" s="25"/>
      <c r="B61" s="26" t="s">
        <v>22</v>
      </c>
      <c r="C61" s="25"/>
      <c r="D61" s="38"/>
      <c r="E61" s="36"/>
      <c r="F61" s="37">
        <f>+F60+F57+F54+F47+F34+F30+F27+F20</f>
        <v>0</v>
      </c>
    </row>
    <row r="62" spans="1:6" ht="15.75">
      <c r="A62" s="25"/>
      <c r="B62" s="26" t="s">
        <v>83</v>
      </c>
      <c r="C62" s="25"/>
      <c r="D62" s="38"/>
      <c r="E62" s="36"/>
      <c r="F62" s="37">
        <f>+F61*0</f>
        <v>0</v>
      </c>
    </row>
    <row r="63" spans="1:6" ht="15.75">
      <c r="A63" s="25"/>
      <c r="B63" s="26" t="s">
        <v>24</v>
      </c>
      <c r="C63" s="25"/>
      <c r="D63" s="36"/>
      <c r="E63" s="36"/>
      <c r="F63" s="37">
        <f>+F62+F61</f>
        <v>0</v>
      </c>
    </row>
    <row r="64" spans="1:6" ht="15.75">
      <c r="A64" s="25"/>
      <c r="B64" s="26" t="s">
        <v>84</v>
      </c>
      <c r="C64" s="25"/>
      <c r="D64" s="36"/>
      <c r="E64" s="36"/>
      <c r="F64" s="37">
        <f>+(F61*0)*0.16</f>
        <v>0</v>
      </c>
    </row>
    <row r="65" spans="1:6" ht="15.75">
      <c r="A65" s="25"/>
      <c r="B65" s="26" t="s">
        <v>26</v>
      </c>
      <c r="C65" s="25"/>
      <c r="D65" s="36"/>
      <c r="E65" s="36"/>
      <c r="F65" s="37">
        <f>+F63+F64</f>
        <v>0</v>
      </c>
    </row>
    <row r="66" spans="2:6" ht="15">
      <c r="B66" s="28"/>
      <c r="F66" s="46"/>
    </row>
    <row r="67" spans="2:6" ht="15">
      <c r="B67" s="28"/>
      <c r="F67" s="46"/>
    </row>
    <row r="68" spans="1:6" ht="15">
      <c r="A68" s="30"/>
      <c r="B68" s="31"/>
      <c r="C68" s="30"/>
      <c r="D68" s="30"/>
      <c r="E68" s="30"/>
      <c r="F68" s="56"/>
    </row>
    <row r="69" spans="1:6" ht="15">
      <c r="A69" s="30"/>
      <c r="B69" s="31"/>
      <c r="C69" s="30"/>
      <c r="D69" s="30"/>
      <c r="E69" s="30"/>
      <c r="F69" s="30"/>
    </row>
    <row r="70" spans="1:6" ht="15">
      <c r="A70" s="30"/>
      <c r="B70" s="31"/>
      <c r="C70" s="30"/>
      <c r="D70" s="30"/>
      <c r="E70" s="30"/>
      <c r="F70" s="30"/>
    </row>
    <row r="71" spans="1:6" ht="15">
      <c r="A71" s="30"/>
      <c r="B71" s="31"/>
      <c r="C71" s="30"/>
      <c r="D71" s="30"/>
      <c r="E71" s="30"/>
      <c r="F71" s="30"/>
    </row>
    <row r="72" spans="1:6" ht="15">
      <c r="A72" s="30"/>
      <c r="B72" s="31"/>
      <c r="C72" s="30"/>
      <c r="D72" s="30"/>
      <c r="E72" s="30"/>
      <c r="F72" s="30"/>
    </row>
    <row r="73" spans="1:6" ht="15">
      <c r="A73" s="59"/>
      <c r="B73" s="59"/>
      <c r="C73" s="59"/>
      <c r="D73" s="59"/>
      <c r="E73" s="59"/>
      <c r="F73" s="59"/>
    </row>
    <row r="74" spans="1:6" ht="15">
      <c r="A74" s="30"/>
      <c r="B74" s="31"/>
      <c r="C74" s="30"/>
      <c r="D74" s="30"/>
      <c r="E74" s="30"/>
      <c r="F74" s="30"/>
    </row>
    <row r="75" spans="1:6" ht="15">
      <c r="A75" s="30"/>
      <c r="B75" s="31"/>
      <c r="C75" s="30"/>
      <c r="D75" s="30"/>
      <c r="E75" s="30"/>
      <c r="F75" s="30"/>
    </row>
    <row r="76" spans="1:6" ht="15">
      <c r="A76" s="30"/>
      <c r="B76" s="31"/>
      <c r="C76" s="30"/>
      <c r="D76" s="30"/>
      <c r="E76" s="30"/>
      <c r="F76" s="56"/>
    </row>
    <row r="77" spans="1:6" ht="15">
      <c r="A77" s="30"/>
      <c r="B77" s="31"/>
      <c r="C77" s="30"/>
      <c r="D77" s="30"/>
      <c r="E77" s="30"/>
      <c r="F77" s="30"/>
    </row>
    <row r="78" spans="1:6" ht="15">
      <c r="A78" s="30"/>
      <c r="B78" s="31"/>
      <c r="C78" s="30"/>
      <c r="D78" s="30"/>
      <c r="E78" s="30"/>
      <c r="F78" s="30"/>
    </row>
    <row r="79" spans="1:6" ht="15">
      <c r="A79" s="30"/>
      <c r="B79" s="31"/>
      <c r="C79" s="30"/>
      <c r="D79" s="30"/>
      <c r="E79" s="30"/>
      <c r="F79" s="30"/>
    </row>
    <row r="80" spans="1:6" ht="15">
      <c r="A80" s="30"/>
      <c r="B80" s="31"/>
      <c r="C80" s="30"/>
      <c r="D80" s="30"/>
      <c r="E80" s="30"/>
      <c r="F80" s="30"/>
    </row>
    <row r="81" spans="1:6" ht="15">
      <c r="A81" s="30"/>
      <c r="B81" s="31"/>
      <c r="C81" s="30"/>
      <c r="D81" s="30"/>
      <c r="E81" s="30"/>
      <c r="F81" s="30"/>
    </row>
    <row r="82" ht="15">
      <c r="B82" s="28"/>
    </row>
    <row r="83" ht="15">
      <c r="B83" s="28"/>
    </row>
    <row r="84" ht="15">
      <c r="B84" s="28"/>
    </row>
    <row r="85" ht="15">
      <c r="B85" s="28"/>
    </row>
    <row r="86" ht="15">
      <c r="B86" s="28"/>
    </row>
    <row r="87" ht="15">
      <c r="B87" s="28"/>
    </row>
    <row r="88" ht="15">
      <c r="B88" s="28"/>
    </row>
    <row r="89" ht="15">
      <c r="B89" s="28"/>
    </row>
    <row r="90" ht="15">
      <c r="B90" s="28"/>
    </row>
    <row r="91" ht="15">
      <c r="B91" s="28"/>
    </row>
    <row r="92" ht="15">
      <c r="B92" s="28"/>
    </row>
    <row r="93" ht="15">
      <c r="B93" s="28"/>
    </row>
    <row r="94" ht="15">
      <c r="B94" s="28"/>
    </row>
    <row r="95" ht="15">
      <c r="B95" s="28"/>
    </row>
    <row r="96" ht="15">
      <c r="B96" s="28"/>
    </row>
    <row r="97" ht="15">
      <c r="B97" s="28"/>
    </row>
    <row r="98" ht="15">
      <c r="B98" s="28"/>
    </row>
    <row r="99" ht="15">
      <c r="B99" s="28"/>
    </row>
    <row r="100" ht="15">
      <c r="B100" s="28"/>
    </row>
    <row r="101" ht="15">
      <c r="B101" s="28"/>
    </row>
    <row r="102" ht="15">
      <c r="B102" s="28"/>
    </row>
    <row r="103" ht="15">
      <c r="B103" s="28"/>
    </row>
    <row r="104" ht="15">
      <c r="B104" s="28"/>
    </row>
    <row r="105" ht="15">
      <c r="B105" s="28"/>
    </row>
    <row r="106" ht="15">
      <c r="B106" s="28"/>
    </row>
    <row r="107" ht="15">
      <c r="B107" s="28"/>
    </row>
    <row r="108" ht="15">
      <c r="B108" s="28"/>
    </row>
    <row r="109" ht="15">
      <c r="B109" s="28"/>
    </row>
    <row r="110" ht="15">
      <c r="B110" s="28"/>
    </row>
    <row r="111" ht="15">
      <c r="B111" s="28"/>
    </row>
    <row r="112" ht="15">
      <c r="B112" s="28"/>
    </row>
    <row r="113" ht="15">
      <c r="B113" s="28"/>
    </row>
    <row r="114" ht="15">
      <c r="B114" s="28"/>
    </row>
    <row r="115" ht="15">
      <c r="B115" s="28"/>
    </row>
    <row r="116" ht="15">
      <c r="B116" s="28"/>
    </row>
    <row r="117" ht="15">
      <c r="B117" s="28"/>
    </row>
    <row r="118" ht="15">
      <c r="B118" s="28"/>
    </row>
    <row r="119" ht="15">
      <c r="B119" s="28"/>
    </row>
    <row r="120" ht="15">
      <c r="B120" s="28"/>
    </row>
    <row r="121" ht="15">
      <c r="B121" s="28"/>
    </row>
    <row r="122" ht="15">
      <c r="B122" s="28"/>
    </row>
    <row r="123" ht="15">
      <c r="B123" s="28"/>
    </row>
    <row r="124" ht="15">
      <c r="B124" s="28"/>
    </row>
    <row r="125" ht="15">
      <c r="B125" s="28"/>
    </row>
    <row r="126" ht="15">
      <c r="B126" s="28"/>
    </row>
    <row r="127" ht="15">
      <c r="B127" s="28"/>
    </row>
    <row r="128" ht="15">
      <c r="B128" s="28"/>
    </row>
    <row r="129" ht="15">
      <c r="B129" s="28"/>
    </row>
    <row r="130" ht="15">
      <c r="B130" s="28"/>
    </row>
    <row r="131" ht="15">
      <c r="B131" s="28"/>
    </row>
    <row r="132" ht="15">
      <c r="B132" s="28"/>
    </row>
    <row r="133" ht="15">
      <c r="B133" s="28"/>
    </row>
    <row r="134" ht="15">
      <c r="B134" s="28"/>
    </row>
    <row r="135" ht="15">
      <c r="B135" s="28"/>
    </row>
    <row r="136" ht="15">
      <c r="B136" s="28"/>
    </row>
    <row r="137" ht="15">
      <c r="B137" s="28"/>
    </row>
    <row r="138" ht="15">
      <c r="B138" s="28"/>
    </row>
    <row r="139" ht="15">
      <c r="B139" s="28"/>
    </row>
    <row r="140" ht="15">
      <c r="B140" s="28"/>
    </row>
    <row r="141" ht="15">
      <c r="B141" s="28"/>
    </row>
    <row r="142" ht="15">
      <c r="B142" s="28"/>
    </row>
    <row r="143" ht="15">
      <c r="B143" s="28"/>
    </row>
    <row r="144" ht="15">
      <c r="B144" s="28"/>
    </row>
    <row r="145" ht="15">
      <c r="B145" s="28"/>
    </row>
    <row r="146" ht="15">
      <c r="B146" s="28"/>
    </row>
    <row r="147" ht="15">
      <c r="B147" s="28"/>
    </row>
    <row r="148" ht="15">
      <c r="B148" s="28"/>
    </row>
    <row r="149" ht="15">
      <c r="B149" s="28"/>
    </row>
    <row r="150" ht="15">
      <c r="B150" s="28"/>
    </row>
    <row r="151" ht="15">
      <c r="B151" s="28"/>
    </row>
    <row r="152" ht="15">
      <c r="B152" s="28"/>
    </row>
    <row r="153" ht="15">
      <c r="B153" s="28"/>
    </row>
    <row r="154" ht="15">
      <c r="B154" s="28"/>
    </row>
    <row r="155" ht="15">
      <c r="B155" s="28"/>
    </row>
    <row r="156" ht="15">
      <c r="B156" s="28"/>
    </row>
    <row r="157" ht="15">
      <c r="B157" s="28"/>
    </row>
    <row r="158" ht="15">
      <c r="B158" s="28"/>
    </row>
    <row r="159" ht="15">
      <c r="B159" s="28"/>
    </row>
    <row r="160" ht="15">
      <c r="B160" s="28"/>
    </row>
    <row r="161" ht="15">
      <c r="B161" s="28"/>
    </row>
    <row r="162" ht="15">
      <c r="B162" s="28"/>
    </row>
    <row r="163" ht="15">
      <c r="B163" s="28"/>
    </row>
    <row r="164" ht="15">
      <c r="B164" s="28"/>
    </row>
    <row r="165" ht="15">
      <c r="B165" s="28"/>
    </row>
    <row r="166" ht="15">
      <c r="B166" s="28"/>
    </row>
    <row r="167" ht="15">
      <c r="B167" s="28"/>
    </row>
    <row r="168" ht="15">
      <c r="B168" s="28"/>
    </row>
    <row r="169" ht="15">
      <c r="B169" s="28"/>
    </row>
    <row r="170" ht="15">
      <c r="B170" s="28"/>
    </row>
    <row r="171" ht="15">
      <c r="B171" s="28"/>
    </row>
    <row r="172" ht="15">
      <c r="B172" s="28"/>
    </row>
    <row r="173" ht="15">
      <c r="B173" s="28"/>
    </row>
    <row r="174" ht="15">
      <c r="B174" s="28"/>
    </row>
    <row r="175" ht="15">
      <c r="B175" s="28"/>
    </row>
    <row r="176" ht="15">
      <c r="B176" s="28"/>
    </row>
    <row r="177" ht="15">
      <c r="B177" s="28"/>
    </row>
    <row r="178" ht="15">
      <c r="B178" s="28"/>
    </row>
    <row r="179" ht="15">
      <c r="B179" s="28"/>
    </row>
    <row r="180" ht="15">
      <c r="B180" s="28"/>
    </row>
    <row r="181" ht="15">
      <c r="B181" s="28"/>
    </row>
    <row r="182" ht="15">
      <c r="B182" s="28"/>
    </row>
    <row r="183" ht="15">
      <c r="B183" s="28"/>
    </row>
    <row r="184" ht="15">
      <c r="B184" s="28"/>
    </row>
    <row r="185" ht="15">
      <c r="B185" s="28"/>
    </row>
    <row r="186" ht="15">
      <c r="B186" s="28"/>
    </row>
  </sheetData>
  <mergeCells count="5">
    <mergeCell ref="A5:F5"/>
    <mergeCell ref="A6:F6"/>
    <mergeCell ref="E9:F9"/>
    <mergeCell ref="A73:F73"/>
    <mergeCell ref="A7:F7"/>
  </mergeCells>
  <printOptions horizontalCentered="1"/>
  <pageMargins left="0.1968503937007874" right="0.1968503937007874" top="0.3937007874015748" bottom="0.5905511811023623" header="0" footer="0.3937007874015748"/>
  <pageSetup horizontalDpi="300" verticalDpi="300" orientation="portrait" scale="75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5"/>
  <sheetViews>
    <sheetView zoomScale="75" zoomScaleNormal="75" workbookViewId="0" topLeftCell="A53">
      <selection activeCell="F66" sqref="F66"/>
    </sheetView>
  </sheetViews>
  <sheetFormatPr defaultColWidth="11.421875" defaultRowHeight="12.75"/>
  <cols>
    <col min="1" max="1" width="7.28125" style="27" customWidth="1"/>
    <col min="2" max="2" width="54.140625" style="29" customWidth="1"/>
    <col min="3" max="3" width="10.140625" style="27" customWidth="1"/>
    <col min="4" max="4" width="14.00390625" style="29" customWidth="1"/>
    <col min="5" max="5" width="14.57421875" style="29" customWidth="1"/>
    <col min="6" max="6" width="19.8515625" style="29" customWidth="1"/>
  </cols>
  <sheetData>
    <row r="1" spans="1:6" ht="12.75">
      <c r="A1" s="1"/>
      <c r="B1" s="32" t="s">
        <v>0</v>
      </c>
      <c r="C1" s="2"/>
      <c r="D1" s="3"/>
      <c r="E1" s="4"/>
      <c r="F1" s="5"/>
    </row>
    <row r="2" spans="1:6" ht="18.75">
      <c r="A2" s="6"/>
      <c r="B2" s="32" t="s">
        <v>1</v>
      </c>
      <c r="C2" s="7"/>
      <c r="D2" s="8"/>
      <c r="E2" s="9"/>
      <c r="F2" s="10"/>
    </row>
    <row r="3" spans="1:6" ht="18.75">
      <c r="A3" s="6"/>
      <c r="B3" s="32" t="s">
        <v>32</v>
      </c>
      <c r="C3" s="7"/>
      <c r="D3" s="8"/>
      <c r="E3" s="11"/>
      <c r="F3" s="10"/>
    </row>
    <row r="4" spans="1:6" ht="18.75">
      <c r="A4" s="6"/>
      <c r="B4" s="3"/>
      <c r="C4" s="7"/>
      <c r="D4" s="8"/>
      <c r="E4" s="11"/>
      <c r="F4" s="10"/>
    </row>
    <row r="5" spans="1:6" ht="15.75">
      <c r="A5" s="57" t="s">
        <v>80</v>
      </c>
      <c r="B5" s="57"/>
      <c r="C5" s="57"/>
      <c r="D5" s="57"/>
      <c r="E5" s="57"/>
      <c r="F5" s="57"/>
    </row>
    <row r="6" spans="1:6" ht="15.75">
      <c r="A6" s="57" t="s">
        <v>50</v>
      </c>
      <c r="B6" s="57"/>
      <c r="C6" s="57"/>
      <c r="D6" s="57"/>
      <c r="E6" s="57"/>
      <c r="F6" s="57"/>
    </row>
    <row r="7" spans="1:6" ht="12.75">
      <c r="A7" s="12"/>
      <c r="B7" s="12"/>
      <c r="C7" s="12"/>
      <c r="D7" s="12"/>
      <c r="E7" s="12"/>
      <c r="F7" s="12"/>
    </row>
    <row r="8" spans="1:6" ht="15">
      <c r="A8" s="12"/>
      <c r="B8" s="12"/>
      <c r="C8" s="12"/>
      <c r="D8" s="12"/>
      <c r="E8" s="58" t="s">
        <v>51</v>
      </c>
      <c r="F8" s="58"/>
    </row>
    <row r="9" spans="1:6" ht="15.75">
      <c r="A9" s="13" t="s">
        <v>2</v>
      </c>
      <c r="B9" s="13" t="s">
        <v>3</v>
      </c>
      <c r="C9" s="13" t="s">
        <v>4</v>
      </c>
      <c r="D9" s="13" t="s">
        <v>5</v>
      </c>
      <c r="E9" s="13" t="s">
        <v>6</v>
      </c>
      <c r="F9" s="13" t="s">
        <v>7</v>
      </c>
    </row>
    <row r="10" spans="1:6" ht="15.75">
      <c r="A10" s="13" t="s">
        <v>8</v>
      </c>
      <c r="B10" s="14" t="s">
        <v>9</v>
      </c>
      <c r="C10" s="13"/>
      <c r="D10" s="13"/>
      <c r="E10" s="13"/>
      <c r="F10" s="13"/>
    </row>
    <row r="11" spans="1:6" ht="15">
      <c r="A11" s="15">
        <v>1.1</v>
      </c>
      <c r="B11" s="16" t="s">
        <v>34</v>
      </c>
      <c r="C11" s="15" t="s">
        <v>10</v>
      </c>
      <c r="D11" s="17">
        <v>260</v>
      </c>
      <c r="E11" s="33">
        <v>1950</v>
      </c>
      <c r="F11" s="33">
        <f>+E11*D11</f>
        <v>507000</v>
      </c>
    </row>
    <row r="12" spans="1:6" ht="30">
      <c r="A12" s="15">
        <v>1.2</v>
      </c>
      <c r="B12" s="16" t="s">
        <v>48</v>
      </c>
      <c r="C12" s="15" t="s">
        <v>21</v>
      </c>
      <c r="D12" s="17">
        <v>1</v>
      </c>
      <c r="E12" s="33">
        <v>520000</v>
      </c>
      <c r="F12" s="33">
        <f aca="true" t="shared" si="0" ref="F12:F18">+E12*D12</f>
        <v>520000</v>
      </c>
    </row>
    <row r="13" spans="1:6" ht="30">
      <c r="A13" s="15">
        <v>1.3</v>
      </c>
      <c r="B13" s="16" t="s">
        <v>69</v>
      </c>
      <c r="C13" s="15" t="s">
        <v>33</v>
      </c>
      <c r="D13" s="17">
        <v>80</v>
      </c>
      <c r="E13" s="33">
        <v>45625</v>
      </c>
      <c r="F13" s="33">
        <f t="shared" si="0"/>
        <v>3650000</v>
      </c>
    </row>
    <row r="14" spans="1:6" ht="15">
      <c r="A14" s="15">
        <v>1.4</v>
      </c>
      <c r="B14" s="16" t="s">
        <v>52</v>
      </c>
      <c r="C14" s="15" t="s">
        <v>33</v>
      </c>
      <c r="D14" s="17">
        <v>400</v>
      </c>
      <c r="E14" s="33">
        <v>2840</v>
      </c>
      <c r="F14" s="33">
        <f t="shared" si="0"/>
        <v>1136000</v>
      </c>
    </row>
    <row r="15" spans="1:6" ht="30">
      <c r="A15" s="15">
        <v>1.5</v>
      </c>
      <c r="B15" s="16" t="s">
        <v>53</v>
      </c>
      <c r="C15" s="15" t="s">
        <v>33</v>
      </c>
      <c r="D15" s="17">
        <v>21</v>
      </c>
      <c r="E15" s="33">
        <v>12500</v>
      </c>
      <c r="F15" s="33">
        <f t="shared" si="0"/>
        <v>262500</v>
      </c>
    </row>
    <row r="16" spans="1:6" ht="15">
      <c r="A16" s="15">
        <v>1.6</v>
      </c>
      <c r="B16" s="16" t="s">
        <v>54</v>
      </c>
      <c r="C16" s="15" t="s">
        <v>33</v>
      </c>
      <c r="D16" s="17">
        <v>5</v>
      </c>
      <c r="E16" s="33">
        <v>12500</v>
      </c>
      <c r="F16" s="33">
        <f t="shared" si="0"/>
        <v>62500</v>
      </c>
    </row>
    <row r="17" spans="1:6" ht="30">
      <c r="A17" s="15">
        <v>1.7</v>
      </c>
      <c r="B17" s="16" t="s">
        <v>66</v>
      </c>
      <c r="C17" s="15" t="s">
        <v>10</v>
      </c>
      <c r="D17" s="17">
        <v>35</v>
      </c>
      <c r="E17" s="33">
        <v>13920</v>
      </c>
      <c r="F17" s="33">
        <f t="shared" si="0"/>
        <v>487200</v>
      </c>
    </row>
    <row r="18" spans="1:6" ht="15">
      <c r="A18" s="15">
        <v>1.8</v>
      </c>
      <c r="B18" s="16" t="s">
        <v>56</v>
      </c>
      <c r="C18" s="15" t="s">
        <v>13</v>
      </c>
      <c r="D18" s="17">
        <v>68</v>
      </c>
      <c r="E18" s="33">
        <v>6938</v>
      </c>
      <c r="F18" s="33">
        <f t="shared" si="0"/>
        <v>471784</v>
      </c>
    </row>
    <row r="19" spans="1:6" ht="15.75">
      <c r="A19" s="13"/>
      <c r="B19" s="18" t="s">
        <v>11</v>
      </c>
      <c r="C19" s="13"/>
      <c r="D19" s="20"/>
      <c r="E19" s="34"/>
      <c r="F19" s="34">
        <f>SUM(F11:F18)</f>
        <v>7096984</v>
      </c>
    </row>
    <row r="20" spans="1:6" ht="15.75">
      <c r="A20" s="13" t="s">
        <v>77</v>
      </c>
      <c r="B20" s="18" t="s">
        <v>35</v>
      </c>
      <c r="C20" s="13"/>
      <c r="D20" s="20"/>
      <c r="E20" s="34"/>
      <c r="F20" s="34"/>
    </row>
    <row r="21" spans="1:6" ht="15">
      <c r="A21" s="15">
        <v>2.1</v>
      </c>
      <c r="B21" s="40" t="s">
        <v>65</v>
      </c>
      <c r="C21" s="15" t="s">
        <v>33</v>
      </c>
      <c r="D21" s="17">
        <v>8</v>
      </c>
      <c r="E21" s="33">
        <v>405200</v>
      </c>
      <c r="F21" s="33">
        <f>+E21*D21</f>
        <v>3241600</v>
      </c>
    </row>
    <row r="22" spans="1:6" ht="15">
      <c r="A22" s="15">
        <v>2.2</v>
      </c>
      <c r="B22" s="40" t="s">
        <v>64</v>
      </c>
      <c r="C22" s="15" t="s">
        <v>33</v>
      </c>
      <c r="D22" s="17">
        <v>8</v>
      </c>
      <c r="E22" s="33">
        <v>405200</v>
      </c>
      <c r="F22" s="33">
        <f>+E22*D22</f>
        <v>3241600</v>
      </c>
    </row>
    <row r="23" spans="1:6" ht="30">
      <c r="A23" s="15">
        <v>2.3</v>
      </c>
      <c r="B23" s="40" t="s">
        <v>67</v>
      </c>
      <c r="C23" s="49" t="s">
        <v>10</v>
      </c>
      <c r="D23" s="17">
        <v>240</v>
      </c>
      <c r="E23" s="33">
        <v>37075</v>
      </c>
      <c r="F23" s="33">
        <f>+E23*D23</f>
        <v>8898000</v>
      </c>
    </row>
    <row r="24" spans="1:6" ht="15">
      <c r="A24" s="15">
        <v>2.4</v>
      </c>
      <c r="B24" s="40" t="s">
        <v>70</v>
      </c>
      <c r="C24" s="49" t="s">
        <v>33</v>
      </c>
      <c r="D24" s="17">
        <v>6</v>
      </c>
      <c r="E24" s="33">
        <v>425500</v>
      </c>
      <c r="F24" s="33">
        <f>+E24*D24</f>
        <v>2553000</v>
      </c>
    </row>
    <row r="25" spans="1:6" ht="15">
      <c r="A25" s="15">
        <v>2.5</v>
      </c>
      <c r="B25" s="51" t="s">
        <v>71</v>
      </c>
      <c r="C25" s="52" t="s">
        <v>33</v>
      </c>
      <c r="D25" s="17">
        <v>9</v>
      </c>
      <c r="E25" s="33">
        <v>405200</v>
      </c>
      <c r="F25" s="33">
        <f>+E25*D25</f>
        <v>3646800</v>
      </c>
    </row>
    <row r="26" spans="1:6" ht="15.75">
      <c r="A26" s="47"/>
      <c r="B26" s="55" t="s">
        <v>38</v>
      </c>
      <c r="C26" s="47"/>
      <c r="D26" s="50"/>
      <c r="E26" s="34"/>
      <c r="F26" s="34">
        <f>SUM(F21:F25)</f>
        <v>21581000</v>
      </c>
    </row>
    <row r="27" spans="1:6" ht="15.75">
      <c r="A27" s="47" t="s">
        <v>15</v>
      </c>
      <c r="B27" s="26" t="s">
        <v>36</v>
      </c>
      <c r="C27" s="47"/>
      <c r="D27" s="50"/>
      <c r="E27" s="34"/>
      <c r="F27" s="34"/>
    </row>
    <row r="28" spans="1:6" ht="30">
      <c r="A28" s="53">
        <v>3.1</v>
      </c>
      <c r="B28" s="54" t="s">
        <v>46</v>
      </c>
      <c r="C28" s="53" t="s">
        <v>16</v>
      </c>
      <c r="D28" s="17">
        <v>3200</v>
      </c>
      <c r="E28" s="33">
        <v>3095</v>
      </c>
      <c r="F28" s="33">
        <f>+E28*D28</f>
        <v>9904000</v>
      </c>
    </row>
    <row r="29" spans="1:6" ht="15.75">
      <c r="A29" s="13"/>
      <c r="B29" s="18" t="s">
        <v>11</v>
      </c>
      <c r="C29" s="13"/>
      <c r="D29" s="20"/>
      <c r="E29" s="34"/>
      <c r="F29" s="34">
        <f>SUM(F28)</f>
        <v>9904000</v>
      </c>
    </row>
    <row r="30" spans="1:6" ht="15.75">
      <c r="A30" s="13" t="s">
        <v>78</v>
      </c>
      <c r="B30" s="18" t="s">
        <v>49</v>
      </c>
      <c r="C30" s="15"/>
      <c r="D30" s="20"/>
      <c r="E30" s="34"/>
      <c r="F30" s="34"/>
    </row>
    <row r="31" spans="1:6" ht="30">
      <c r="A31" s="15">
        <v>4.1</v>
      </c>
      <c r="B31" s="41" t="s">
        <v>37</v>
      </c>
      <c r="C31" s="15" t="s">
        <v>10</v>
      </c>
      <c r="D31" s="17">
        <v>148</v>
      </c>
      <c r="E31" s="33">
        <v>28571</v>
      </c>
      <c r="F31" s="33">
        <f>+E31*D31</f>
        <v>4228508</v>
      </c>
    </row>
    <row r="32" spans="1:6" ht="75">
      <c r="A32" s="15">
        <v>4.2</v>
      </c>
      <c r="B32" s="42" t="s">
        <v>55</v>
      </c>
      <c r="C32" s="15" t="s">
        <v>13</v>
      </c>
      <c r="D32" s="17">
        <v>21</v>
      </c>
      <c r="E32" s="33">
        <v>91473</v>
      </c>
      <c r="F32" s="33">
        <f>+E32*D32</f>
        <v>1920933</v>
      </c>
    </row>
    <row r="33" spans="1:6" ht="15.75">
      <c r="A33" s="13"/>
      <c r="B33" s="18" t="s">
        <v>11</v>
      </c>
      <c r="C33" s="13"/>
      <c r="D33" s="20"/>
      <c r="E33" s="34"/>
      <c r="F33" s="34">
        <f>SUM(F31:F32)</f>
        <v>6149441</v>
      </c>
    </row>
    <row r="34" spans="1:6" ht="15.75">
      <c r="A34" s="13" t="s">
        <v>79</v>
      </c>
      <c r="B34" s="18" t="s">
        <v>12</v>
      </c>
      <c r="C34" s="15"/>
      <c r="D34" s="17"/>
      <c r="E34" s="33"/>
      <c r="F34" s="33"/>
    </row>
    <row r="35" spans="1:6" ht="60">
      <c r="A35" s="15">
        <v>5.1</v>
      </c>
      <c r="B35" s="16" t="s">
        <v>58</v>
      </c>
      <c r="C35" s="15" t="s">
        <v>13</v>
      </c>
      <c r="D35" s="17">
        <v>69</v>
      </c>
      <c r="E35" s="33">
        <v>4535</v>
      </c>
      <c r="F35" s="33">
        <f aca="true" t="shared" si="1" ref="F35:F45">+E35*D35</f>
        <v>312915</v>
      </c>
    </row>
    <row r="36" spans="1:6" ht="60">
      <c r="A36" s="15">
        <v>5.2</v>
      </c>
      <c r="B36" s="16" t="s">
        <v>47</v>
      </c>
      <c r="C36" s="15" t="s">
        <v>59</v>
      </c>
      <c r="D36" s="17">
        <v>8</v>
      </c>
      <c r="E36" s="33">
        <v>19800</v>
      </c>
      <c r="F36" s="33">
        <f t="shared" si="1"/>
        <v>158400</v>
      </c>
    </row>
    <row r="37" spans="1:6" ht="45">
      <c r="A37" s="15">
        <v>5.3</v>
      </c>
      <c r="B37" s="16" t="s">
        <v>39</v>
      </c>
      <c r="C37" s="15" t="s">
        <v>4</v>
      </c>
      <c r="D37" s="17">
        <v>1</v>
      </c>
      <c r="E37" s="33">
        <v>68438</v>
      </c>
      <c r="F37" s="33">
        <f t="shared" si="1"/>
        <v>68438</v>
      </c>
    </row>
    <row r="38" spans="1:6" ht="45">
      <c r="A38" s="15">
        <v>5.4</v>
      </c>
      <c r="B38" s="16" t="s">
        <v>60</v>
      </c>
      <c r="C38" s="15" t="s">
        <v>4</v>
      </c>
      <c r="D38" s="17">
        <v>3</v>
      </c>
      <c r="E38" s="33">
        <v>48338</v>
      </c>
      <c r="F38" s="33">
        <f t="shared" si="1"/>
        <v>145014</v>
      </c>
    </row>
    <row r="39" spans="1:6" ht="30">
      <c r="A39" s="15">
        <v>5.5</v>
      </c>
      <c r="B39" s="16" t="s">
        <v>14</v>
      </c>
      <c r="C39" s="15" t="s">
        <v>4</v>
      </c>
      <c r="D39" s="17">
        <v>2</v>
      </c>
      <c r="E39" s="33">
        <v>10000</v>
      </c>
      <c r="F39" s="33">
        <f t="shared" si="1"/>
        <v>20000</v>
      </c>
    </row>
    <row r="40" spans="1:6" ht="30">
      <c r="A40" s="15">
        <v>5.6</v>
      </c>
      <c r="B40" s="16" t="s">
        <v>61</v>
      </c>
      <c r="C40" s="15" t="s">
        <v>13</v>
      </c>
      <c r="D40" s="17">
        <v>50</v>
      </c>
      <c r="E40" s="33">
        <v>25918</v>
      </c>
      <c r="F40" s="33">
        <f t="shared" si="1"/>
        <v>1295900</v>
      </c>
    </row>
    <row r="41" spans="1:6" ht="30">
      <c r="A41" s="15">
        <v>5.7</v>
      </c>
      <c r="B41" s="16" t="s">
        <v>40</v>
      </c>
      <c r="C41" s="15" t="s">
        <v>13</v>
      </c>
      <c r="D41" s="17">
        <v>16</v>
      </c>
      <c r="E41" s="33">
        <v>22189</v>
      </c>
      <c r="F41" s="33">
        <f t="shared" si="1"/>
        <v>355024</v>
      </c>
    </row>
    <row r="42" spans="1:6" ht="45">
      <c r="A42" s="15">
        <v>5.8</v>
      </c>
      <c r="B42" s="16" t="s">
        <v>42</v>
      </c>
      <c r="C42" s="15" t="s">
        <v>4</v>
      </c>
      <c r="D42" s="17">
        <v>2</v>
      </c>
      <c r="E42" s="33">
        <v>61247</v>
      </c>
      <c r="F42" s="33">
        <f t="shared" si="1"/>
        <v>122494</v>
      </c>
    </row>
    <row r="43" spans="1:6" ht="45">
      <c r="A43" s="15">
        <v>5.9</v>
      </c>
      <c r="B43" s="16" t="s">
        <v>45</v>
      </c>
      <c r="C43" s="15" t="s">
        <v>4</v>
      </c>
      <c r="D43" s="17">
        <v>7</v>
      </c>
      <c r="E43" s="33">
        <v>52956</v>
      </c>
      <c r="F43" s="33">
        <f t="shared" si="1"/>
        <v>370692</v>
      </c>
    </row>
    <row r="44" spans="1:6" ht="75">
      <c r="A44" s="19">
        <v>5.1</v>
      </c>
      <c r="B44" s="16" t="s">
        <v>62</v>
      </c>
      <c r="C44" s="15" t="s">
        <v>4</v>
      </c>
      <c r="D44" s="17">
        <v>3</v>
      </c>
      <c r="E44" s="33">
        <v>116537</v>
      </c>
      <c r="F44" s="33">
        <f t="shared" si="1"/>
        <v>349611</v>
      </c>
    </row>
    <row r="45" spans="1:6" ht="75">
      <c r="A45" s="15">
        <v>5.11</v>
      </c>
      <c r="B45" s="16" t="s">
        <v>63</v>
      </c>
      <c r="C45" s="15" t="s">
        <v>4</v>
      </c>
      <c r="D45" s="17">
        <v>4</v>
      </c>
      <c r="E45" s="33">
        <v>140844</v>
      </c>
      <c r="F45" s="33">
        <f t="shared" si="1"/>
        <v>563376</v>
      </c>
    </row>
    <row r="46" spans="1:6" ht="15.75">
      <c r="A46" s="15"/>
      <c r="B46" s="18" t="s">
        <v>38</v>
      </c>
      <c r="C46" s="15"/>
      <c r="D46" s="17"/>
      <c r="E46" s="33"/>
      <c r="F46" s="34">
        <f>SUM(F35:F45)</f>
        <v>3761864</v>
      </c>
    </row>
    <row r="47" spans="1:6" ht="15.75">
      <c r="A47" s="13" t="s">
        <v>18</v>
      </c>
      <c r="B47" s="18" t="s">
        <v>57</v>
      </c>
      <c r="C47" s="13"/>
      <c r="D47" s="20"/>
      <c r="E47" s="34"/>
      <c r="F47" s="33"/>
    </row>
    <row r="48" spans="1:6" ht="45">
      <c r="A48" s="15">
        <v>6.1</v>
      </c>
      <c r="B48" s="16" t="s">
        <v>72</v>
      </c>
      <c r="C48" s="15" t="s">
        <v>21</v>
      </c>
      <c r="D48" s="17">
        <v>1</v>
      </c>
      <c r="E48" s="33">
        <v>12927050</v>
      </c>
      <c r="F48" s="33">
        <f>+E48*D48</f>
        <v>12927050</v>
      </c>
    </row>
    <row r="49" spans="1:6" ht="30">
      <c r="A49" s="15">
        <v>6.2</v>
      </c>
      <c r="B49" s="16" t="s">
        <v>73</v>
      </c>
      <c r="C49" s="15" t="s">
        <v>21</v>
      </c>
      <c r="D49" s="17">
        <v>1</v>
      </c>
      <c r="E49" s="33">
        <v>5737705</v>
      </c>
      <c r="F49" s="33">
        <f>+E49*D49</f>
        <v>5737705</v>
      </c>
    </row>
    <row r="50" spans="1:6" ht="15">
      <c r="A50" s="15">
        <v>6.3</v>
      </c>
      <c r="B50" s="16" t="s">
        <v>74</v>
      </c>
      <c r="C50" s="15" t="s">
        <v>21</v>
      </c>
      <c r="D50" s="17">
        <v>1</v>
      </c>
      <c r="E50" s="33">
        <v>344262</v>
      </c>
      <c r="F50" s="33">
        <f>+E50*D50</f>
        <v>344262</v>
      </c>
    </row>
    <row r="51" spans="1:6" ht="30">
      <c r="A51" s="15">
        <v>6.4</v>
      </c>
      <c r="B51" s="16" t="s">
        <v>75</v>
      </c>
      <c r="C51" s="15" t="s">
        <v>21</v>
      </c>
      <c r="D51" s="17">
        <v>1</v>
      </c>
      <c r="E51" s="33">
        <v>286885</v>
      </c>
      <c r="F51" s="33">
        <f>+E51*D51</f>
        <v>286885</v>
      </c>
    </row>
    <row r="52" spans="1:6" ht="45">
      <c r="A52" s="15">
        <v>6.5</v>
      </c>
      <c r="B52" s="16" t="s">
        <v>76</v>
      </c>
      <c r="C52" s="15" t="s">
        <v>10</v>
      </c>
      <c r="D52" s="17">
        <v>204</v>
      </c>
      <c r="E52" s="33">
        <v>17938</v>
      </c>
      <c r="F52" s="33">
        <f>+E52*D52</f>
        <v>3659352</v>
      </c>
    </row>
    <row r="53" spans="1:6" ht="15.75">
      <c r="A53" s="13"/>
      <c r="B53" s="18" t="s">
        <v>17</v>
      </c>
      <c r="C53" s="15"/>
      <c r="D53" s="17"/>
      <c r="E53" s="33"/>
      <c r="F53" s="34">
        <f>SUM(F48:F52)</f>
        <v>22955254</v>
      </c>
    </row>
    <row r="54" spans="1:6" ht="15.75">
      <c r="A54" s="13" t="s">
        <v>43</v>
      </c>
      <c r="B54" s="43" t="s">
        <v>41</v>
      </c>
      <c r="C54" s="44"/>
      <c r="D54" s="20"/>
      <c r="E54" s="45"/>
      <c r="F54" s="33"/>
    </row>
    <row r="55" spans="1:6" ht="30">
      <c r="A55" s="15">
        <v>7.1</v>
      </c>
      <c r="B55" s="16" t="s">
        <v>68</v>
      </c>
      <c r="C55" s="15" t="s">
        <v>21</v>
      </c>
      <c r="D55" s="17">
        <v>1</v>
      </c>
      <c r="E55" s="33">
        <v>2350000</v>
      </c>
      <c r="F55" s="33">
        <f>+E55*D55</f>
        <v>2350000</v>
      </c>
    </row>
    <row r="56" spans="1:6" ht="15.75">
      <c r="A56" s="13"/>
      <c r="B56" s="18" t="s">
        <v>17</v>
      </c>
      <c r="C56" s="13"/>
      <c r="D56" s="20"/>
      <c r="E56" s="34"/>
      <c r="F56" s="34">
        <f>SUM(F55)</f>
        <v>2350000</v>
      </c>
    </row>
    <row r="57" spans="1:6" ht="15.75">
      <c r="A57" s="13" t="s">
        <v>44</v>
      </c>
      <c r="B57" s="21" t="s">
        <v>19</v>
      </c>
      <c r="C57" s="13"/>
      <c r="D57" s="20"/>
      <c r="E57" s="34"/>
      <c r="F57" s="33"/>
    </row>
    <row r="58" spans="1:6" ht="15">
      <c r="A58" s="22">
        <v>8.1</v>
      </c>
      <c r="B58" s="23" t="s">
        <v>20</v>
      </c>
      <c r="C58" s="22" t="s">
        <v>21</v>
      </c>
      <c r="D58" s="24">
        <v>1</v>
      </c>
      <c r="E58" s="35">
        <v>200000</v>
      </c>
      <c r="F58" s="33">
        <f>+E58*D58</f>
        <v>200000</v>
      </c>
    </row>
    <row r="59" spans="1:6" ht="15.75">
      <c r="A59" s="47"/>
      <c r="B59" s="26" t="s">
        <v>17</v>
      </c>
      <c r="C59" s="47"/>
      <c r="D59" s="48"/>
      <c r="E59" s="37"/>
      <c r="F59" s="34">
        <f>SUM(F58)</f>
        <v>200000</v>
      </c>
    </row>
    <row r="60" spans="1:6" ht="15.75">
      <c r="A60" s="25"/>
      <c r="B60" s="26" t="s">
        <v>22</v>
      </c>
      <c r="C60" s="25"/>
      <c r="D60" s="38"/>
      <c r="E60" s="36"/>
      <c r="F60" s="37">
        <f>+F59+F56+F53+F46+F33+F29+F26+F19</f>
        <v>73998543</v>
      </c>
    </row>
    <row r="61" spans="1:6" ht="15.75">
      <c r="A61" s="25"/>
      <c r="B61" s="26" t="s">
        <v>23</v>
      </c>
      <c r="C61" s="25"/>
      <c r="D61" s="38"/>
      <c r="E61" s="36"/>
      <c r="F61" s="37">
        <f>+F60*0.22</f>
        <v>16279679.46</v>
      </c>
    </row>
    <row r="62" spans="1:6" ht="15.75">
      <c r="A62" s="25"/>
      <c r="B62" s="26" t="s">
        <v>24</v>
      </c>
      <c r="C62" s="25"/>
      <c r="D62" s="36"/>
      <c r="E62" s="36"/>
      <c r="F62" s="37">
        <f>+F61+F60</f>
        <v>90278222.46000001</v>
      </c>
    </row>
    <row r="63" spans="1:6" ht="15.75">
      <c r="A63" s="25"/>
      <c r="B63" s="26" t="s">
        <v>25</v>
      </c>
      <c r="C63" s="25"/>
      <c r="D63" s="36"/>
      <c r="E63" s="36"/>
      <c r="F63" s="37">
        <f>+(F60*0.05)*0.16</f>
        <v>591988.344</v>
      </c>
    </row>
    <row r="64" spans="1:6" ht="15.75">
      <c r="A64" s="25"/>
      <c r="B64" s="26" t="s">
        <v>26</v>
      </c>
      <c r="C64" s="25"/>
      <c r="D64" s="36"/>
      <c r="E64" s="36"/>
      <c r="F64" s="37">
        <f>+F62+F63</f>
        <v>90870210.804</v>
      </c>
    </row>
    <row r="65" spans="2:6" ht="15">
      <c r="B65" s="28"/>
      <c r="F65" s="46"/>
    </row>
    <row r="66" spans="2:6" ht="15">
      <c r="B66" s="28"/>
      <c r="F66" s="46"/>
    </row>
    <row r="67" spans="1:6" ht="15">
      <c r="A67" s="30"/>
      <c r="B67" s="31"/>
      <c r="C67" s="30"/>
      <c r="D67" s="30"/>
      <c r="E67" s="30"/>
      <c r="F67" s="56"/>
    </row>
    <row r="68" spans="1:6" ht="15">
      <c r="A68" s="30"/>
      <c r="B68" s="31"/>
      <c r="C68" s="30"/>
      <c r="D68" s="30"/>
      <c r="E68" s="30"/>
      <c r="F68" s="30"/>
    </row>
    <row r="69" spans="1:6" ht="15">
      <c r="A69" s="30" t="s">
        <v>27</v>
      </c>
      <c r="B69" s="31"/>
      <c r="C69" s="30"/>
      <c r="D69" s="30" t="s">
        <v>28</v>
      </c>
      <c r="E69" s="30"/>
      <c r="F69" s="30"/>
    </row>
    <row r="70" spans="1:6" ht="15">
      <c r="A70" s="30" t="s">
        <v>29</v>
      </c>
      <c r="B70" s="31"/>
      <c r="C70" s="30"/>
      <c r="D70" s="30" t="s">
        <v>30</v>
      </c>
      <c r="E70" s="30"/>
      <c r="F70" s="30"/>
    </row>
    <row r="71" spans="1:6" ht="15">
      <c r="A71" s="30"/>
      <c r="B71" s="31"/>
      <c r="C71" s="30"/>
      <c r="D71" s="30"/>
      <c r="E71" s="30"/>
      <c r="F71" s="30"/>
    </row>
    <row r="72" spans="1:6" ht="15">
      <c r="A72" s="59" t="s">
        <v>31</v>
      </c>
      <c r="B72" s="59"/>
      <c r="C72" s="59"/>
      <c r="D72" s="59"/>
      <c r="E72" s="59"/>
      <c r="F72" s="59"/>
    </row>
    <row r="73" spans="1:6" ht="15">
      <c r="A73" s="30"/>
      <c r="B73" s="31"/>
      <c r="C73" s="30"/>
      <c r="D73" s="30"/>
      <c r="E73" s="30"/>
      <c r="F73" s="30"/>
    </row>
    <row r="74" spans="1:6" ht="15">
      <c r="A74" s="30"/>
      <c r="B74" s="31"/>
      <c r="C74" s="30"/>
      <c r="D74" s="30"/>
      <c r="E74" s="30"/>
      <c r="F74" s="30"/>
    </row>
    <row r="75" spans="1:6" ht="15">
      <c r="A75" s="30"/>
      <c r="B75" s="31"/>
      <c r="C75" s="30"/>
      <c r="D75" s="30"/>
      <c r="E75" s="30"/>
      <c r="F75" s="56"/>
    </row>
    <row r="76" spans="1:6" ht="15">
      <c r="A76" s="30"/>
      <c r="B76" s="31"/>
      <c r="C76" s="30"/>
      <c r="D76" s="30"/>
      <c r="E76" s="30"/>
      <c r="F76" s="30"/>
    </row>
    <row r="77" spans="1:6" ht="15">
      <c r="A77" s="30"/>
      <c r="B77" s="31"/>
      <c r="C77" s="30"/>
      <c r="D77" s="30"/>
      <c r="E77" s="30"/>
      <c r="F77" s="30"/>
    </row>
    <row r="78" spans="1:6" ht="15">
      <c r="A78" s="30"/>
      <c r="B78" s="31"/>
      <c r="C78" s="30"/>
      <c r="D78" s="30"/>
      <c r="E78" s="30"/>
      <c r="F78" s="30"/>
    </row>
    <row r="79" spans="1:6" ht="15">
      <c r="A79" s="30"/>
      <c r="B79" s="31"/>
      <c r="C79" s="30"/>
      <c r="D79" s="30"/>
      <c r="E79" s="30"/>
      <c r="F79" s="30"/>
    </row>
    <row r="80" spans="1:6" ht="15">
      <c r="A80" s="30"/>
      <c r="B80" s="31"/>
      <c r="C80" s="30"/>
      <c r="D80" s="30"/>
      <c r="E80" s="30"/>
      <c r="F80" s="30"/>
    </row>
    <row r="81" ht="15">
      <c r="B81" s="28"/>
    </row>
    <row r="82" ht="15">
      <c r="B82" s="28"/>
    </row>
    <row r="83" ht="15">
      <c r="B83" s="28"/>
    </row>
    <row r="84" ht="15">
      <c r="B84" s="28"/>
    </row>
    <row r="85" ht="15">
      <c r="B85" s="28"/>
    </row>
    <row r="86" ht="15">
      <c r="B86" s="28"/>
    </row>
    <row r="87" ht="15">
      <c r="B87" s="28"/>
    </row>
    <row r="88" ht="15">
      <c r="B88" s="28"/>
    </row>
    <row r="89" ht="15">
      <c r="B89" s="28"/>
    </row>
    <row r="90" ht="15">
      <c r="B90" s="28"/>
    </row>
    <row r="91" ht="15">
      <c r="B91" s="28"/>
    </row>
    <row r="92" ht="15">
      <c r="B92" s="28"/>
    </row>
    <row r="93" ht="15">
      <c r="B93" s="28"/>
    </row>
    <row r="94" ht="15">
      <c r="B94" s="28"/>
    </row>
    <row r="95" ht="15">
      <c r="B95" s="28"/>
    </row>
    <row r="96" ht="15">
      <c r="B96" s="28"/>
    </row>
    <row r="97" ht="15">
      <c r="B97" s="28"/>
    </row>
    <row r="98" ht="15">
      <c r="B98" s="28"/>
    </row>
    <row r="99" ht="15">
      <c r="B99" s="28"/>
    </row>
    <row r="100" ht="15">
      <c r="B100" s="28"/>
    </row>
    <row r="101" ht="15">
      <c r="B101" s="28"/>
    </row>
    <row r="102" ht="15">
      <c r="B102" s="28"/>
    </row>
    <row r="103" ht="15">
      <c r="B103" s="28"/>
    </row>
    <row r="104" ht="15">
      <c r="B104" s="28"/>
    </row>
    <row r="105" ht="15">
      <c r="B105" s="28"/>
    </row>
    <row r="106" ht="15">
      <c r="B106" s="28"/>
    </row>
    <row r="107" ht="15">
      <c r="B107" s="28"/>
    </row>
    <row r="108" ht="15">
      <c r="B108" s="28"/>
    </row>
    <row r="109" ht="15">
      <c r="B109" s="28"/>
    </row>
    <row r="110" ht="15">
      <c r="B110" s="28"/>
    </row>
    <row r="111" ht="15">
      <c r="B111" s="28"/>
    </row>
    <row r="112" ht="15">
      <c r="B112" s="28"/>
    </row>
    <row r="113" ht="15">
      <c r="B113" s="28"/>
    </row>
    <row r="114" ht="15">
      <c r="B114" s="28"/>
    </row>
    <row r="115" ht="15">
      <c r="B115" s="28"/>
    </row>
    <row r="116" ht="15">
      <c r="B116" s="28"/>
    </row>
    <row r="117" ht="15">
      <c r="B117" s="28"/>
    </row>
    <row r="118" ht="15">
      <c r="B118" s="28"/>
    </row>
    <row r="119" ht="15">
      <c r="B119" s="28"/>
    </row>
    <row r="120" ht="15">
      <c r="B120" s="28"/>
    </row>
    <row r="121" ht="15">
      <c r="B121" s="28"/>
    </row>
    <row r="122" ht="15">
      <c r="B122" s="28"/>
    </row>
    <row r="123" ht="15">
      <c r="B123" s="28"/>
    </row>
    <row r="124" ht="15">
      <c r="B124" s="28"/>
    </row>
    <row r="125" ht="15">
      <c r="B125" s="28"/>
    </row>
    <row r="126" ht="15">
      <c r="B126" s="28"/>
    </row>
    <row r="127" ht="15">
      <c r="B127" s="28"/>
    </row>
    <row r="128" ht="15">
      <c r="B128" s="28"/>
    </row>
    <row r="129" ht="15">
      <c r="B129" s="28"/>
    </row>
    <row r="130" ht="15">
      <c r="B130" s="28"/>
    </row>
    <row r="131" ht="15">
      <c r="B131" s="28"/>
    </row>
    <row r="132" ht="15">
      <c r="B132" s="28"/>
    </row>
    <row r="133" ht="15">
      <c r="B133" s="28"/>
    </row>
    <row r="134" ht="15">
      <c r="B134" s="28"/>
    </row>
    <row r="135" ht="15">
      <c r="B135" s="28"/>
    </row>
    <row r="136" ht="15">
      <c r="B136" s="28"/>
    </row>
    <row r="137" ht="15">
      <c r="B137" s="28"/>
    </row>
    <row r="138" ht="15">
      <c r="B138" s="28"/>
    </row>
    <row r="139" ht="15">
      <c r="B139" s="28"/>
    </row>
    <row r="140" ht="15">
      <c r="B140" s="28"/>
    </row>
    <row r="141" ht="15">
      <c r="B141" s="28"/>
    </row>
    <row r="142" ht="15">
      <c r="B142" s="28"/>
    </row>
    <row r="143" ht="15">
      <c r="B143" s="28"/>
    </row>
    <row r="144" ht="15">
      <c r="B144" s="28"/>
    </row>
    <row r="145" ht="15">
      <c r="B145" s="28"/>
    </row>
    <row r="146" ht="15">
      <c r="B146" s="28"/>
    </row>
    <row r="147" ht="15">
      <c r="B147" s="28"/>
    </row>
    <row r="148" ht="15">
      <c r="B148" s="28"/>
    </row>
    <row r="149" ht="15">
      <c r="B149" s="28"/>
    </row>
    <row r="150" ht="15">
      <c r="B150" s="28"/>
    </row>
    <row r="151" ht="15">
      <c r="B151" s="28"/>
    </row>
    <row r="152" ht="15">
      <c r="B152" s="28"/>
    </row>
    <row r="153" ht="15">
      <c r="B153" s="28"/>
    </row>
    <row r="154" ht="15">
      <c r="B154" s="28"/>
    </row>
    <row r="155" ht="15">
      <c r="B155" s="28"/>
    </row>
    <row r="156" ht="15">
      <c r="B156" s="28"/>
    </row>
    <row r="157" ht="15">
      <c r="B157" s="28"/>
    </row>
    <row r="158" ht="15">
      <c r="B158" s="28"/>
    </row>
    <row r="159" ht="15">
      <c r="B159" s="28"/>
    </row>
    <row r="160" ht="15">
      <c r="B160" s="28"/>
    </row>
    <row r="161" ht="15">
      <c r="B161" s="28"/>
    </row>
    <row r="162" ht="15">
      <c r="B162" s="28"/>
    </row>
    <row r="163" ht="15">
      <c r="B163" s="28"/>
    </row>
    <row r="164" ht="15">
      <c r="B164" s="28"/>
    </row>
    <row r="165" ht="15">
      <c r="B165" s="28"/>
    </row>
    <row r="166" ht="15">
      <c r="B166" s="28"/>
    </row>
    <row r="167" ht="15">
      <c r="B167" s="28"/>
    </row>
    <row r="168" ht="15">
      <c r="B168" s="28"/>
    </row>
    <row r="169" ht="15">
      <c r="B169" s="28"/>
    </row>
    <row r="170" ht="15">
      <c r="B170" s="28"/>
    </row>
    <row r="171" ht="15">
      <c r="B171" s="28"/>
    </row>
    <row r="172" ht="15">
      <c r="B172" s="28"/>
    </row>
    <row r="173" ht="15">
      <c r="B173" s="28"/>
    </row>
    <row r="174" ht="15">
      <c r="B174" s="28"/>
    </row>
    <row r="175" ht="15">
      <c r="B175" s="28"/>
    </row>
    <row r="176" ht="15">
      <c r="B176" s="28"/>
    </row>
    <row r="177" ht="15">
      <c r="B177" s="28"/>
    </row>
    <row r="178" ht="15">
      <c r="B178" s="28"/>
    </row>
    <row r="179" ht="15">
      <c r="B179" s="28"/>
    </row>
    <row r="180" ht="15">
      <c r="B180" s="28"/>
    </row>
    <row r="181" ht="15">
      <c r="B181" s="28"/>
    </row>
    <row r="182" ht="15">
      <c r="B182" s="28"/>
    </row>
    <row r="183" ht="15">
      <c r="B183" s="28"/>
    </row>
    <row r="184" ht="15">
      <c r="B184" s="28"/>
    </row>
    <row r="185" ht="15">
      <c r="B185" s="28"/>
    </row>
  </sheetData>
  <mergeCells count="4">
    <mergeCell ref="A5:F5"/>
    <mergeCell ref="A6:F6"/>
    <mergeCell ref="E8:F8"/>
    <mergeCell ref="A72:F72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cp:lastPrinted>2008-11-27T19:30:08Z</cp:lastPrinted>
  <dcterms:created xsi:type="dcterms:W3CDTF">2007-09-24T21:14:51Z</dcterms:created>
  <dcterms:modified xsi:type="dcterms:W3CDTF">2008-11-27T19:31:08Z</dcterms:modified>
  <cp:category/>
  <cp:version/>
  <cp:contentType/>
  <cp:contentStatus/>
</cp:coreProperties>
</file>